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9D5D09A0-C8E1-4A58-B85E-8FD3B3CC02AD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C30" i="1"/>
  <c r="C31" i="1"/>
  <c r="F33" i="1"/>
  <c r="C27" i="1"/>
  <c r="B38" i="1"/>
  <c r="H35" i="1" a="1"/>
  <c r="H35" i="1" s="1"/>
  <c r="H34" i="1"/>
  <c r="E34" i="1"/>
  <c r="F31" i="1"/>
  <c r="F29" i="1"/>
  <c r="K8" i="1" l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<sst xmlns="http://schemas.openxmlformats.org/spreadsheetml/2006/main" count="64" uniqueCount="63">
  <si>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</si>
  <si>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</si>
  <si>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</si>
  <si>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</si>
  <si>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</si>
  <si>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</si>
  <si>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</si>
  <si>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</si>
  <si>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</si>
  <si>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</si>
  <si>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</si>
  <si>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</si>
  <si>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</si>
  <si>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</si>
  <si>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</si>
  <si>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</si>
  <si>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</si>
  <si>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</si>
  <si>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</si>
  <si>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</si>
  <si>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</si>
  <si>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</si>
  <si>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</si>
  <si>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</si>
  <si>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</si>
  <si>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</si>
  <si>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</si>
  <si>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</si>
  <si>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</si>
  <si>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</si>
  <si>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</si>
  <si>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</si>
  <si>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</si>
  <si>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</si>
  <si>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</si>
  <si>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</si>
  <si>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</si>
  <si>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</si>
  <si>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</si>
  <si>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</si>
  <si>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</si>
  <si>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</si>
  <si>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</si>
  <si>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</si>
  <si>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</si>
  <si>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</si>
  <si>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</si>
  <si>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</si>
  <si>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</si>
  <si>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</si>
  <si>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</si>
  <si>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</si>
  <si>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</si>
  <si>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</si>
  <si>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</si>
  <si>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>Séjour aux VCDS – Les Ménuires - du dimanche 07 au dimanche 14/03/2027</t>
  </si>
  <si>
    <t>Sur-classement matériel éventuel à traiter sur place.</t>
  </si>
  <si>
    <t>François Pelletier</t>
  </si>
  <si>
    <t>14 allée de Béjargues</t>
  </si>
  <si>
    <t>34430 - St Jean de Védas</t>
  </si>
  <si>
    <t>Encaissement chèque 1 à l’inscription, solde au 01/02/2027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</si>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</sst>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1" fillId="6" borderId="22" xfId="0" applyFont="1" applyFill="1" applyBorder="1" applyAlignment="1">
      <alignment horizontal="right" vertical="center"/>
    </xf>
    <xf numFmtId="0" fontId="21" fillId="6" borderId="2" xfId="0" applyFont="1" applyFill="1" applyBorder="1" applyAlignment="1">
      <alignment horizontal="right" vertical="center"/>
    </xf>
    <xf numFmtId="0" fontId="19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1" fillId="6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65" fontId="20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3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3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1" fillId="6" borderId="1" xfId="0" applyFont="1" applyFill="1" applyBorder="1" applyAlignment="1">
      <alignment horizontal="right" vertical="center"/>
    </xf>
    <xf numFmtId="0" fontId="21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3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3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2" fillId="6" borderId="0" xfId="0" applyFont="1" applyFill="1" applyAlignment="1">
      <alignment horizontal="left" vertical="center"/>
    </xf>
    <xf numFmtId="165" fontId="20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4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19" fillId="6" borderId="0" xfId="0" applyFont="1" applyFill="1" applyAlignment="1">
      <alignment horizontal="left" vertical="center"/>
    </xf>
    <xf numFmtId="0" fontId="36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8" fillId="3" borderId="7" xfId="0" applyFont="1" applyFill="1" applyBorder="1"/>
    <xf numFmtId="0" fontId="2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16" fillId="0" borderId="0" xfId="1" applyAlignment="1" applyProtection="1">
      <alignment horizontal="left" vertical="center"/>
      <protection locked="0"/>
    </xf>
    <xf numFmtId="0" fontId="35" fillId="6" borderId="17" xfId="0" applyFont="1" applyFill="1" applyBorder="1" applyAlignment="1" applyProtection="1">
      <alignment horizontal="center" vertical="center"/>
      <protection locked="0"/>
    </xf>
    <xf numFmtId="0" fontId="35" fillId="6" borderId="22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>
      <alignment horizontal="right" vertical="center"/>
    </xf>
    <xf numFmtId="0" fontId="3" fillId="7" borderId="22" xfId="0" applyFont="1" applyFill="1" applyBorder="1" applyAlignment="1">
      <alignment horizontal="right" vertical="center"/>
    </xf>
    <xf numFmtId="0" fontId="3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20" fillId="5" borderId="13" xfId="0" quotePrefix="1" applyFont="1" applyFill="1" applyBorder="1" applyAlignment="1" applyProtection="1">
      <alignment horizontal="left" vertical="center"/>
      <protection locked="0"/>
    </xf>
    <xf numFmtId="0" fontId="20" fillId="5" borderId="15" xfId="0" quotePrefix="1" applyFont="1" applyFill="1" applyBorder="1" applyAlignment="1" applyProtection="1">
      <alignment horizontal="left" vertical="center"/>
      <protection locked="0"/>
    </xf>
    <xf numFmtId="0" fontId="20" fillId="5" borderId="14" xfId="0" quotePrefix="1" applyFont="1" applyFill="1" applyBorder="1" applyAlignment="1" applyProtection="1">
      <alignment horizontal="left" vertical="center"/>
      <protection locked="0"/>
    </xf>
    <xf numFmtId="0" fontId="37" fillId="9" borderId="21" xfId="0" applyFont="1" applyFill="1" applyBorder="1" applyAlignment="1">
      <alignment horizontal="center" vertical="center"/>
    </xf>
    <xf numFmtId="0" fontId="37" fillId="9" borderId="31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41" fillId="3" borderId="0" xfId="0" applyFont="1" applyFill="1" applyAlignment="1">
      <alignment horizontal="center"/>
    </xf>
    <xf numFmtId="0" fontId="41" fillId="3" borderId="8" xfId="0" applyFont="1" applyFill="1" applyBorder="1" applyAlignment="1">
      <alignment horizontal="center"/>
    </xf>
    <xf numFmtId="0" fontId="25" fillId="9" borderId="19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39" fillId="3" borderId="8" xfId="0" applyFont="1" applyFill="1" applyBorder="1" applyAlignment="1">
      <alignment horizontal="center" vertical="center"/>
    </xf>
    <xf numFmtId="0" fontId="20" fillId="5" borderId="13" xfId="0" applyFont="1" applyFill="1" applyBorder="1" applyAlignment="1" applyProtection="1">
      <alignment horizontal="left" vertical="center"/>
      <protection locked="0"/>
    </xf>
    <xf numFmtId="0" fontId="20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3" fillId="8" borderId="13" xfId="0" applyFont="1" applyFill="1" applyBorder="1" applyAlignment="1">
      <alignment horizontal="center" vertical="center" wrapText="1"/>
    </xf>
    <xf numFmtId="0" fontId="23" fillId="8" borderId="15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43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18610</xdr:colOff>
      <xdr:row>3</xdr:row>
      <xdr:rowOff>93596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779895</xdr:colOff>
      <xdr:row>3</xdr:row>
      <xdr:rowOff>97538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323850</xdr:colOff>
          <xdr:row>42</xdr:row>
          <xdr:rowOff>17145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323850</xdr:colOff>
          <xdr:row>42</xdr:row>
          <xdr:rowOff>17145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M54"/>
  <sheetViews>
    <sheetView tabSelected="1" topLeftCell="A4" zoomScale="130" zoomScaleNormal="130" workbookViewId="0">
      <selection activeCell="B31" sqref="B31"/>
    </sheetView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customWidth="1"/>
    <col min="13" max="15" width="11.44140625" style="1" customWidth="1"/>
    <col min="16" max="16384" width="11.44140625" style="1"/>
  </cols>
  <sheetData>
    <row r="1" spans="2:11" ht="18" x14ac:dyDescent="0.35">
      <c r="B1" s="82" t="s">
        <v>15</v>
      </c>
      <c r="C1" s="83"/>
      <c r="D1" s="83"/>
      <c r="E1" s="83"/>
      <c r="F1" s="83"/>
      <c r="G1" s="83"/>
      <c r="H1" s="84"/>
    </row>
    <row r="2" spans="2:11" ht="15" customHeight="1" x14ac:dyDescent="0.3">
      <c r="B2" s="85" t="s">
        <v>16</v>
      </c>
      <c r="C2" s="86"/>
      <c r="D2" s="86"/>
      <c r="E2" s="86"/>
      <c r="F2" s="86"/>
      <c r="G2" s="86"/>
      <c r="H2" s="87"/>
    </row>
    <row r="3" spans="2:11" ht="15" customHeight="1" x14ac:dyDescent="0.3">
      <c r="B3" s="85" t="s">
        <v>17</v>
      </c>
      <c r="C3" s="86"/>
      <c r="D3" s="86"/>
      <c r="E3" s="86"/>
      <c r="F3" s="86"/>
      <c r="G3" s="86"/>
      <c r="H3" s="87"/>
    </row>
    <row r="4" spans="2:11" ht="15.75" customHeight="1" x14ac:dyDescent="0.35">
      <c r="B4" s="88" t="s">
        <v>18</v>
      </c>
      <c r="C4" s="89"/>
      <c r="D4" s="89"/>
      <c r="E4" s="89"/>
      <c r="F4" s="89"/>
      <c r="G4" s="89"/>
      <c r="H4" s="90"/>
    </row>
    <row r="5" spans="2:11" ht="3.6" customHeight="1" x14ac:dyDescent="0.3"/>
    <row r="6" spans="2:11" ht="15" customHeight="1" x14ac:dyDescent="0.3">
      <c r="B6" s="91" t="s">
        <v>14</v>
      </c>
      <c r="C6" s="92"/>
      <c r="D6" s="92"/>
      <c r="E6" s="92"/>
      <c r="F6" s="92"/>
      <c r="G6" s="92"/>
      <c r="H6" s="93"/>
    </row>
    <row r="7" spans="2:11" ht="15" customHeight="1" x14ac:dyDescent="0.3">
      <c r="B7" s="94" t="s">
        <v>53</v>
      </c>
      <c r="C7" s="95"/>
      <c r="D7" s="95"/>
      <c r="E7" s="95"/>
      <c r="F7" s="95"/>
      <c r="G7" s="95"/>
      <c r="H7" s="96"/>
    </row>
    <row r="8" spans="2:11" ht="17.25" customHeight="1" x14ac:dyDescent="0.3">
      <c r="B8" s="4" t="s">
        <v>0</v>
      </c>
      <c r="C8" s="70"/>
      <c r="D8" s="71"/>
      <c r="E8" s="72"/>
      <c r="F8" s="5" t="s">
        <v>1</v>
      </c>
      <c r="G8" s="97"/>
      <c r="H8" s="98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99"/>
      <c r="D9" s="100"/>
      <c r="E9" s="100"/>
      <c r="F9" s="100"/>
      <c r="G9" s="100"/>
      <c r="H9" s="101"/>
    </row>
    <row r="10" spans="2:11" ht="17.25" customHeight="1" x14ac:dyDescent="0.3">
      <c r="B10" s="4" t="s">
        <v>3</v>
      </c>
      <c r="C10" s="99"/>
      <c r="D10" s="100"/>
      <c r="E10" s="100"/>
      <c r="F10" s="101"/>
      <c r="G10" s="6" t="s">
        <v>5</v>
      </c>
      <c r="H10" s="20"/>
    </row>
    <row r="11" spans="2:11" ht="17.25" customHeight="1" x14ac:dyDescent="0.3">
      <c r="B11" s="4" t="s">
        <v>4</v>
      </c>
      <c r="C11" s="109"/>
      <c r="D11" s="110"/>
      <c r="E11" s="110"/>
      <c r="F11" s="111"/>
      <c r="G11" s="7" t="s">
        <v>34</v>
      </c>
      <c r="H11" s="21"/>
    </row>
    <row r="12" spans="2:11" ht="17.25" customHeight="1" x14ac:dyDescent="0.3">
      <c r="B12" s="26" t="s">
        <v>33</v>
      </c>
      <c r="C12" s="112"/>
      <c r="D12" s="113"/>
      <c r="E12" s="4"/>
      <c r="F12" s="4" t="s">
        <v>32</v>
      </c>
      <c r="G12" s="102"/>
      <c r="H12" s="103"/>
      <c r="J12" s="1" t="s">
        <v>6</v>
      </c>
      <c r="K12" s="1" t="s">
        <v>7</v>
      </c>
    </row>
    <row r="13" spans="2:11" ht="14.4" x14ac:dyDescent="0.3">
      <c r="B13" s="107" t="s">
        <v>13</v>
      </c>
      <c r="C13" s="107"/>
      <c r="D13" s="107"/>
      <c r="E13" s="107"/>
      <c r="F13" s="107"/>
      <c r="G13" s="107"/>
      <c r="H13" s="107"/>
    </row>
    <row r="14" spans="2:11" ht="13.2" x14ac:dyDescent="0.3">
      <c r="B14" s="108" t="s">
        <v>12</v>
      </c>
      <c r="C14" s="108"/>
      <c r="D14" s="108"/>
      <c r="E14" s="108"/>
      <c r="F14" s="108"/>
      <c r="G14" s="108"/>
      <c r="H14" s="108"/>
    </row>
    <row r="15" spans="2:11" ht="13.2" x14ac:dyDescent="0.3">
      <c r="B15" s="24" t="s">
        <v>8</v>
      </c>
      <c r="C15" s="104" t="s">
        <v>9</v>
      </c>
      <c r="D15" s="105"/>
      <c r="E15" s="106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70"/>
      <c r="D16" s="71"/>
      <c r="E16" s="72"/>
      <c r="F16" s="17"/>
      <c r="G16" s="18"/>
      <c r="H16" s="19"/>
    </row>
    <row r="17" spans="2:12" ht="14.4" x14ac:dyDescent="0.3">
      <c r="B17" s="17"/>
      <c r="C17" s="70"/>
      <c r="D17" s="71"/>
      <c r="E17" s="72"/>
      <c r="F17" s="17"/>
      <c r="G17" s="18"/>
      <c r="H17" s="19"/>
    </row>
    <row r="18" spans="2:12" ht="14.4" x14ac:dyDescent="0.3">
      <c r="B18" s="17"/>
      <c r="C18" s="70"/>
      <c r="D18" s="71"/>
      <c r="E18" s="72"/>
      <c r="F18" s="17"/>
      <c r="G18" s="18"/>
      <c r="H18" s="19"/>
    </row>
    <row r="19" spans="2:12" x14ac:dyDescent="0.3">
      <c r="B19" s="75" t="s">
        <v>54</v>
      </c>
      <c r="C19" s="75"/>
      <c r="D19" s="75"/>
      <c r="E19" s="75"/>
      <c r="F19" s="75"/>
      <c r="G19" s="75"/>
      <c r="H19" s="75"/>
    </row>
    <row r="20" spans="2:12" ht="16.2" x14ac:dyDescent="0.4">
      <c r="B20" s="76" t="s">
        <v>19</v>
      </c>
      <c r="C20" s="77"/>
      <c r="D20" s="77"/>
      <c r="E20" s="77"/>
      <c r="F20" s="77"/>
      <c r="G20" s="77"/>
      <c r="H20" s="78"/>
    </row>
    <row r="21" spans="2:12" ht="13.8" x14ac:dyDescent="0.3">
      <c r="B21" s="58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8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8" t="s">
        <v>42</v>
      </c>
      <c r="C23" s="2"/>
      <c r="D23" s="2"/>
      <c r="E23" s="2"/>
      <c r="F23" s="2"/>
      <c r="G23" s="2"/>
      <c r="H23" s="3"/>
    </row>
    <row r="24" spans="2:12" ht="13.8" x14ac:dyDescent="0.3">
      <c r="B24" s="58" t="s">
        <v>43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79" t="s">
        <v>55</v>
      </c>
      <c r="C26" s="80"/>
      <c r="D26" s="80"/>
      <c r="E26" s="80"/>
      <c r="F26" s="80"/>
      <c r="G26" s="80"/>
      <c r="H26" s="81"/>
      <c r="J26" s="1">
        <v>1030</v>
      </c>
      <c r="L26" s="37"/>
    </row>
    <row r="27" spans="2:12" ht="11.4" customHeight="1" thickBot="1" x14ac:dyDescent="0.35">
      <c r="B27" s="57"/>
      <c r="C27" s="73" t="str">
        <f>"Prix par pers (base chambre de 2) : "&amp;Px_Sej&amp;" € "</f>
        <v xml:space="preserve">Prix par pers (base chambre de 2) : 1030 € </v>
      </c>
      <c r="D27" s="73"/>
      <c r="E27" s="73"/>
      <c r="F27" s="73"/>
      <c r="G27" s="73"/>
      <c r="H27" s="74"/>
      <c r="J27" s="23"/>
      <c r="K27" s="1">
        <f>IF(J27,J26*Nb_pers,0)</f>
        <v>0</v>
      </c>
    </row>
    <row r="28" spans="2:12" ht="14.4" thickBot="1" x14ac:dyDescent="0.35">
      <c r="B28" s="38" t="s">
        <v>29</v>
      </c>
      <c r="C28" s="10"/>
      <c r="D28" s="39" t="s">
        <v>24</v>
      </c>
      <c r="E28" s="11"/>
      <c r="F28" s="39"/>
      <c r="G28" s="39" t="s">
        <v>25</v>
      </c>
      <c r="H28" s="14" t="s">
        <v>30</v>
      </c>
      <c r="I28" s="23" t="b">
        <v>1</v>
      </c>
    </row>
    <row r="29" spans="2:12" ht="15" customHeight="1" x14ac:dyDescent="0.3">
      <c r="B29" s="40"/>
      <c r="C29" s="41" t="str">
        <f>"Indiquer le nombre d'enfant(s) &lt; à 2 ans         : -"&amp;Red_Enf2_Sej&amp;" € x (*) Nb pers"</f>
        <v>Indiquer le nombre d'enfant(s) &lt; à 2 ans         : -600 € x (*) Nb pers</v>
      </c>
      <c r="D29" s="22"/>
      <c r="E29" s="42"/>
      <c r="F29" s="43" t="str">
        <f>"Chambre individuelle : +"&amp;Opt_Indiv_Sej&amp;" €  x (*)"</f>
        <v>Chambre individuelle : +250 €  x (*)</v>
      </c>
      <c r="G29" s="22"/>
      <c r="H29" s="53"/>
      <c r="I29" s="1">
        <v>600</v>
      </c>
      <c r="J29" s="1">
        <v>250</v>
      </c>
    </row>
    <row r="30" spans="2:12" ht="15" customHeight="1" x14ac:dyDescent="0.3">
      <c r="B30" s="44"/>
      <c r="C30" s="41" t="str">
        <f>"Indiquer le nombre d'enfant(s) de 2 à 6 ans    : -"&amp;Red_Enf6_Sej&amp;" € x (*) Nb pers"</f>
        <v>Indiquer le nombre d'enfant(s) de 2 à 6 ans    : -300 € x (*) Nb pers</v>
      </c>
      <c r="D30" s="22"/>
      <c r="E30" s="42"/>
      <c r="F30" s="45" t="s">
        <v>26</v>
      </c>
      <c r="G30" s="22"/>
      <c r="H30" s="46"/>
      <c r="I30" s="1">
        <v>300</v>
      </c>
    </row>
    <row r="31" spans="2:12" ht="15" customHeight="1" x14ac:dyDescent="0.3">
      <c r="B31" s="44"/>
      <c r="C31" s="41" t="str">
        <f>"Indiquer le nombre d'enfant(s) de 6 à 12 ans  : -"&amp;Red_Enf12_Sej&amp;" € x (*) Nb pers"</f>
        <v>Indiquer le nombre d'enfant(s) de 6 à 12 ans  : -220 € x (*) Nb pers</v>
      </c>
      <c r="D31" s="22"/>
      <c r="E31" s="42"/>
      <c r="F31" s="41" t="str">
        <f>"Assurance                     : +  "&amp;Opt_Ass_Sej&amp;" € x (*) Nb pers"</f>
        <v>Assurance                     : +  35 € x (*) Nb pers</v>
      </c>
      <c r="G31" s="22"/>
      <c r="H31" s="47"/>
      <c r="I31" s="1">
        <v>220</v>
      </c>
      <c r="J31" s="1">
        <v>35</v>
      </c>
    </row>
    <row r="32" spans="2:12" ht="12" customHeight="1" x14ac:dyDescent="0.3">
      <c r="B32" s="56"/>
      <c r="C32" s="54"/>
      <c r="D32" s="22"/>
      <c r="E32" s="42"/>
      <c r="F32" s="45" t="s">
        <v>44</v>
      </c>
      <c r="G32" s="22"/>
      <c r="H32" s="46"/>
    </row>
    <row r="33" spans="2:11" ht="15" customHeight="1" thickBot="1" x14ac:dyDescent="0.35">
      <c r="B33" s="55"/>
      <c r="C33" s="8"/>
      <c r="D33" s="22"/>
      <c r="E33" s="42"/>
      <c r="F33" s="41" t="str">
        <f>IF(Opt_Park_Sej=0,"Parking à réserver sur place (env 80 €)(*)","Parking                          : +"&amp;Opt_Park_Sej &amp;" €")</f>
        <v>Parking                          : +70 €</v>
      </c>
      <c r="G33" s="22"/>
      <c r="H33" s="47"/>
      <c r="J33" s="48">
        <v>70</v>
      </c>
      <c r="K33" s="49"/>
    </row>
    <row r="34" spans="2:11" ht="15" customHeight="1" thickBot="1" x14ac:dyDescent="0.35">
      <c r="B34" s="50"/>
      <c r="C34" s="9"/>
      <c r="D34" s="13" t="s">
        <v>48</v>
      </c>
      <c r="E34" s="16">
        <f>(B29*Red_Enf2_Sej)+(B30*Red_Enf6_Sej)+(B31*Red_Enf12_Sej)</f>
        <v>0</v>
      </c>
      <c r="F34" s="12"/>
      <c r="G34" s="13" t="s">
        <v>49</v>
      </c>
      <c r="H34" s="16">
        <f>(H29*Opt_Indiv_Sej)+(H31*Opt_Ass_Sej)+(H33*Opt_Park_Sej)</f>
        <v>0</v>
      </c>
      <c r="K34" s="59"/>
    </row>
    <row r="35" spans="2:11" ht="15" customHeight="1" thickBot="1" x14ac:dyDescent="0.35">
      <c r="B35" s="62" t="s">
        <v>60</v>
      </c>
      <c r="C35" s="63"/>
      <c r="D35" s="63"/>
      <c r="E35" s="63"/>
      <c r="F35" s="51"/>
      <c r="G35" s="25" t="s">
        <v>50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64" t="s">
        <v>27</v>
      </c>
      <c r="C36" s="65"/>
      <c r="D36" s="65"/>
      <c r="E36" s="66"/>
      <c r="F36" s="67"/>
      <c r="G36" s="68"/>
      <c r="H36" s="69"/>
    </row>
    <row r="37" spans="2:11" ht="10.8" customHeight="1" x14ac:dyDescent="0.3">
      <c r="B37" s="52" t="s">
        <v>56</v>
      </c>
      <c r="C37"/>
      <c r="D37"/>
    </row>
    <row r="38" spans="2:11" ht="10.8" customHeight="1" x14ac:dyDescent="0.3">
      <c r="B38" s="52" t="str">
        <f>IF(Opt_Park_Sej=0," (*) Parking non réservable sur ce séjour (à traiter sur place éventuellement). Sur-classement matériel éventuel à traiter sur place.","")</f>
        <v/>
      </c>
      <c r="C38"/>
      <c r="D38"/>
    </row>
    <row r="39" spans="2:11" ht="14.4" x14ac:dyDescent="0.3">
      <c r="B39" s="32" t="s">
        <v>41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2" t="s">
        <v>51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52</v>
      </c>
      <c r="C46" s="27"/>
    </row>
    <row r="47" spans="2:11" s="33" customFormat="1" ht="17.55" customHeight="1" x14ac:dyDescent="0.3">
      <c r="B47" s="15"/>
      <c r="C47" s="27"/>
      <c r="D47" s="60" t="s">
        <v>57</v>
      </c>
    </row>
    <row r="48" spans="2:11" s="33" customFormat="1" ht="17.55" customHeight="1" x14ac:dyDescent="0.3">
      <c r="B48" s="15"/>
      <c r="C48" s="27"/>
      <c r="D48" s="60" t="s">
        <v>38</v>
      </c>
    </row>
    <row r="49" spans="2:7" s="33" customFormat="1" ht="17.55" customHeight="1" x14ac:dyDescent="0.3">
      <c r="B49" s="15"/>
      <c r="C49" s="27"/>
      <c r="D49" s="60" t="s">
        <v>58</v>
      </c>
    </row>
    <row r="50" spans="2:7" s="33" customFormat="1" ht="17.55" customHeight="1" x14ac:dyDescent="0.3">
      <c r="B50" s="15"/>
      <c r="C50" s="27"/>
      <c r="D50" s="60" t="s">
        <v>59</v>
      </c>
    </row>
    <row r="51" spans="2:7" s="33" customFormat="1" ht="17.55" customHeight="1" x14ac:dyDescent="0.3">
      <c r="B51" s="35" t="s">
        <v>40</v>
      </c>
      <c r="C51" s="27"/>
      <c r="D51" s="114" t="s">
        <v>61</v>
      </c>
      <c r="G51" s="115" t="s">
        <v>62</v>
      </c>
    </row>
    <row r="52" spans="2:7" s="33" customFormat="1" ht="17.55" customHeight="1" x14ac:dyDescent="0.3">
      <c r="B52" s="36" t="s">
        <v>45</v>
      </c>
      <c r="D52" s="34"/>
      <c r="E52" s="61" t="s">
        <v>23</v>
      </c>
    </row>
    <row r="53" spans="2:7" s="33" customFormat="1" ht="17.55" customHeight="1" x14ac:dyDescent="0.3">
      <c r="B53" s="36" t="s">
        <v>46</v>
      </c>
      <c r="D53" s="34"/>
    </row>
    <row r="54" spans="2:7" s="33" customFormat="1" ht="17.55" customHeight="1" x14ac:dyDescent="0.3">
      <c r="B54" s="36" t="s">
        <v>47</v>
      </c>
      <c r="D54" s="34"/>
    </row>
  </sheetData>
  <sheetProtection sheet="1" selectLockedCells="1"/>
  <mergeCells count="26"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  <mergeCell ref="B1:H1"/>
    <mergeCell ref="B2:H2"/>
    <mergeCell ref="B3:H3"/>
    <mergeCell ref="B4:H4"/>
    <mergeCell ref="B6:H6"/>
    <mergeCell ref="B35:E35"/>
    <mergeCell ref="B36:E36"/>
    <mergeCell ref="F36:H36"/>
    <mergeCell ref="C18:E18"/>
    <mergeCell ref="C27:H27"/>
    <mergeCell ref="B19:H19"/>
    <mergeCell ref="B20:H20"/>
    <mergeCell ref="B26:H2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</hyperlinks>
  <printOptions horizontalCentered="1" verticalCentered="1"/>
  <pageMargins left="0" right="0" top="0" bottom="0" header="0" footer="0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5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6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2026-10-05T12:35:54Z</cp:lastPrinted>
  <dcterms:created xsi:type="dcterms:W3CDTF">2024-07-11T12:31:02Z</dcterms:created>
  <dcterms:modified xsi:type="dcterms:W3CDTF">2026-10-12T12:46:38Z</dcterms:modified>
</cp:coreProperties>
</file>