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66DD8582-D8CB-495E-B8B7-0315127EB70B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C31" i="1" l="1"/>
  <c r="C27" i="1"/>
  <c r="F33" i="1" a="1"/>
  <c r="F33" i="1" s="1"/>
  <c r="B38" i="1"/>
  <c r="H34" i="1"/>
  <c r="E34" i="1"/>
  <c r="F31" i="1"/>
  <c r="F29" i="1"/>
  <c r="K8" i="1" l="1"/>
  <c r="H35" i="1" s="1" a="1"/>
  <c r="H35" i="1" s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<sst xmlns="http://schemas.openxmlformats.org/spreadsheetml/2006/main" count="64" uniqueCount="63">
  <si>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</si>
  <si>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</si>
  <si>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</si>
  <si>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</si>
  <si>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</si>
  <si>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</si>
  <si>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</si>
  <si>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</si>
  <si>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</si>
  <si>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</si>
  <si>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</si>
  <si>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</si>
  <si>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</si>
  <si>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</si>
  <si>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</si>
  <si>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</si>
  <si>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</si>
  <si>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</si>
  <si>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</si>
  <si>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</si>
  <si>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</si>
  <si>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</si>
  <si>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</si>
  <si>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</si>
  <si>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</si>
  <si>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</si>
  <si>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</si>
  <si>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</si>
  <si>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</si>
  <si>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</si>
  <si>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</si>
  <si>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</si>
  <si>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</si>
  <si>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</si>
  <si>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</si>
  <si>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</si>
  <si>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</si>
  <si>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</si>
  <si>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</si>
  <si>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</si>
  <si>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</si>
  <si>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</si>
  <si>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</si>
  <si>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</si>
  <si>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</si>
  <si>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>Encaissement chèque 1 à l’inscription, solde au 01/12/2026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</si>
  <si>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</si>
  <si>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</si>
  <si>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</si>
  <si>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Séjour aux VCDS Les 2 Alpes - du samedi 09 au samedi 16/01/2027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</si>
  <si>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</si>
  <si>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</si>
  <si>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</si>
  <si>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</si>
  <si>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</si>
  <si>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</si>
  <si>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</si>
  <si>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 xml:space="preserve"> Sur-classement matériel éventuel à traiter sur place.</t>
  </si>
  <si>
    <t>Béatrice Lemattre</t>
  </si>
  <si>
    <t>415 rue Baden Powell – Le Quartz - Appt 405</t>
  </si>
  <si>
    <t>34000 Montpellier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</si>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</sst>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right" vertical="center"/>
    </xf>
    <xf numFmtId="0" fontId="22" fillId="6" borderId="2" xfId="0" applyFont="1" applyFill="1" applyBorder="1" applyAlignment="1">
      <alignment horizontal="right" vertical="center"/>
    </xf>
    <xf numFmtId="0" fontId="20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2" fillId="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21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4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2" fillId="6" borderId="1" xfId="0" applyFont="1" applyFill="1" applyBorder="1" applyAlignment="1">
      <alignment horizontal="right" vertical="center"/>
    </xf>
    <xf numFmtId="0" fontId="22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4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4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>
      <alignment horizontal="left" vertical="center"/>
    </xf>
    <xf numFmtId="165" fontId="21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5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20" fillId="6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9" fillId="3" borderId="7" xfId="0" applyFont="1" applyFill="1" applyBorder="1"/>
    <xf numFmtId="0" fontId="43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36" fillId="6" borderId="17" xfId="0" applyFont="1" applyFill="1" applyBorder="1" applyAlignment="1" applyProtection="1">
      <alignment horizontal="center" vertical="center"/>
      <protection locked="0"/>
    </xf>
    <xf numFmtId="0" fontId="36" fillId="6" borderId="22" xfId="0" applyFont="1" applyFill="1" applyBorder="1" applyAlignment="1" applyProtection="1">
      <alignment horizontal="center" vertical="center"/>
      <protection locked="0"/>
    </xf>
    <xf numFmtId="0" fontId="18" fillId="7" borderId="17" xfId="0" applyFont="1" applyFill="1" applyBorder="1" applyAlignment="1">
      <alignment horizontal="right" vertical="center"/>
    </xf>
    <xf numFmtId="0" fontId="18" fillId="7" borderId="22" xfId="0" applyFont="1" applyFill="1" applyBorder="1" applyAlignment="1">
      <alignment horizontal="right" vertical="center"/>
    </xf>
    <xf numFmtId="0" fontId="18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21" fillId="5" borderId="13" xfId="0" quotePrefix="1" applyFont="1" applyFill="1" applyBorder="1" applyAlignment="1" applyProtection="1">
      <alignment horizontal="left" vertical="center"/>
      <protection locked="0"/>
    </xf>
    <xf numFmtId="0" fontId="21" fillId="5" borderId="15" xfId="0" quotePrefix="1" applyFont="1" applyFill="1" applyBorder="1" applyAlignment="1" applyProtection="1">
      <alignment horizontal="left" vertical="center"/>
      <protection locked="0"/>
    </xf>
    <xf numFmtId="0" fontId="21" fillId="5" borderId="14" xfId="0" quotePrefix="1" applyFont="1" applyFill="1" applyBorder="1" applyAlignment="1" applyProtection="1">
      <alignment horizontal="left" vertical="center"/>
      <protection locked="0"/>
    </xf>
    <xf numFmtId="0" fontId="38" fillId="9" borderId="21" xfId="0" applyFont="1" applyFill="1" applyBorder="1" applyAlignment="1">
      <alignment horizontal="center" vertical="center"/>
    </xf>
    <xf numFmtId="0" fontId="38" fillId="9" borderId="31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/>
    </xf>
    <xf numFmtId="0" fontId="42" fillId="3" borderId="7" xfId="0" applyFont="1" applyFill="1" applyBorder="1" applyAlignment="1">
      <alignment horizontal="center"/>
    </xf>
    <xf numFmtId="0" fontId="42" fillId="3" borderId="0" xfId="0" applyFont="1" applyFill="1" applyAlignment="1">
      <alignment horizontal="center"/>
    </xf>
    <xf numFmtId="0" fontId="42" fillId="3" borderId="8" xfId="0" applyFont="1" applyFill="1" applyBorder="1" applyAlignment="1">
      <alignment horizontal="center"/>
    </xf>
    <xf numFmtId="0" fontId="26" fillId="9" borderId="19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/>
    </xf>
    <xf numFmtId="0" fontId="26" fillId="9" borderId="2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40" fillId="3" borderId="7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8" xfId="0" applyFont="1" applyFill="1" applyBorder="1" applyAlignment="1">
      <alignment horizontal="center" vertical="center"/>
    </xf>
    <xf numFmtId="0" fontId="21" fillId="5" borderId="13" xfId="0" applyFont="1" applyFill="1" applyBorder="1" applyAlignment="1" applyProtection="1">
      <alignment horizontal="left" vertical="center"/>
      <protection locked="0"/>
    </xf>
    <xf numFmtId="0" fontId="21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45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22420</xdr:colOff>
      <xdr:row>3</xdr:row>
      <xdr:rowOff>97406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783705</xdr:colOff>
      <xdr:row>3</xdr:row>
      <xdr:rowOff>93728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323850</xdr:colOff>
          <xdr:row>42</xdr:row>
          <xdr:rowOff>17145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323850</xdr:colOff>
          <xdr:row>42</xdr:row>
          <xdr:rowOff>17145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topLeftCell="A22" zoomScale="130" zoomScaleNormal="130" workbookViewId="0">
      <selection activeCell="C31" sqref="C31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customWidth="1"/>
    <col min="13" max="15" width="11.44140625" style="1" customWidth="1"/>
    <col min="16" max="16384" width="11.44140625" style="1"/>
  </cols>
  <sheetData>
    <row r="1" spans="2:11" ht="18" x14ac:dyDescent="0.35">
      <c r="B1" s="81" t="s">
        <v>15</v>
      </c>
      <c r="C1" s="82"/>
      <c r="D1" s="82"/>
      <c r="E1" s="82"/>
      <c r="F1" s="82"/>
      <c r="G1" s="82"/>
      <c r="H1" s="83"/>
    </row>
    <row r="2" spans="2:11" ht="15" customHeight="1" x14ac:dyDescent="0.3">
      <c r="B2" s="84" t="s">
        <v>16</v>
      </c>
      <c r="C2" s="85"/>
      <c r="D2" s="85"/>
      <c r="E2" s="85"/>
      <c r="F2" s="85"/>
      <c r="G2" s="85"/>
      <c r="H2" s="86"/>
    </row>
    <row r="3" spans="2:11" ht="15" customHeight="1" x14ac:dyDescent="0.3">
      <c r="B3" s="84" t="s">
        <v>17</v>
      </c>
      <c r="C3" s="85"/>
      <c r="D3" s="85"/>
      <c r="E3" s="85"/>
      <c r="F3" s="85"/>
      <c r="G3" s="85"/>
      <c r="H3" s="86"/>
    </row>
    <row r="4" spans="2:11" ht="15.75" customHeight="1" x14ac:dyDescent="0.35">
      <c r="B4" s="87" t="s">
        <v>18</v>
      </c>
      <c r="C4" s="88"/>
      <c r="D4" s="88"/>
      <c r="E4" s="88"/>
      <c r="F4" s="88"/>
      <c r="G4" s="88"/>
      <c r="H4" s="89"/>
    </row>
    <row r="5" spans="2:11" ht="3.6" customHeight="1" x14ac:dyDescent="0.3"/>
    <row r="6" spans="2:11" ht="15" customHeight="1" x14ac:dyDescent="0.3">
      <c r="B6" s="90" t="s">
        <v>14</v>
      </c>
      <c r="C6" s="91"/>
      <c r="D6" s="91"/>
      <c r="E6" s="91"/>
      <c r="F6" s="91"/>
      <c r="G6" s="91"/>
      <c r="H6" s="92"/>
    </row>
    <row r="7" spans="2:11" ht="15" customHeight="1" x14ac:dyDescent="0.3">
      <c r="B7" s="93" t="s">
        <v>55</v>
      </c>
      <c r="C7" s="94"/>
      <c r="D7" s="94"/>
      <c r="E7" s="94"/>
      <c r="F7" s="94"/>
      <c r="G7" s="94"/>
      <c r="H7" s="95"/>
    </row>
    <row r="8" spans="2:11" ht="17.25" customHeight="1" x14ac:dyDescent="0.3">
      <c r="B8" s="4" t="s">
        <v>0</v>
      </c>
      <c r="C8" s="69"/>
      <c r="D8" s="70"/>
      <c r="E8" s="71"/>
      <c r="F8" s="5" t="s">
        <v>1</v>
      </c>
      <c r="G8" s="96"/>
      <c r="H8" s="97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98"/>
      <c r="D9" s="99"/>
      <c r="E9" s="99"/>
      <c r="F9" s="99"/>
      <c r="G9" s="99"/>
      <c r="H9" s="100"/>
    </row>
    <row r="10" spans="2:11" ht="17.25" customHeight="1" x14ac:dyDescent="0.3">
      <c r="B10" s="4" t="s">
        <v>3</v>
      </c>
      <c r="C10" s="98"/>
      <c r="D10" s="99"/>
      <c r="E10" s="99"/>
      <c r="F10" s="100"/>
      <c r="G10" s="6" t="s">
        <v>5</v>
      </c>
      <c r="H10" s="20"/>
    </row>
    <row r="11" spans="2:11" ht="17.25" customHeight="1" x14ac:dyDescent="0.3">
      <c r="B11" s="4" t="s">
        <v>4</v>
      </c>
      <c r="C11" s="108"/>
      <c r="D11" s="109"/>
      <c r="E11" s="109"/>
      <c r="F11" s="110"/>
      <c r="G11" s="7" t="s">
        <v>34</v>
      </c>
      <c r="H11" s="21"/>
    </row>
    <row r="12" spans="2:11" ht="17.25" customHeight="1" x14ac:dyDescent="0.3">
      <c r="B12" s="26" t="s">
        <v>33</v>
      </c>
      <c r="C12" s="111"/>
      <c r="D12" s="112"/>
      <c r="E12" s="4"/>
      <c r="F12" s="4" t="s">
        <v>32</v>
      </c>
      <c r="G12" s="101"/>
      <c r="H12" s="102"/>
      <c r="J12" s="1" t="s">
        <v>6</v>
      </c>
      <c r="K12" s="1" t="s">
        <v>7</v>
      </c>
    </row>
    <row r="13" spans="2:11" ht="14.4" x14ac:dyDescent="0.3">
      <c r="B13" s="106" t="s">
        <v>13</v>
      </c>
      <c r="C13" s="106"/>
      <c r="D13" s="106"/>
      <c r="E13" s="106"/>
      <c r="F13" s="106"/>
      <c r="G13" s="106"/>
      <c r="H13" s="106"/>
    </row>
    <row r="14" spans="2:11" ht="13.2" x14ac:dyDescent="0.3">
      <c r="B14" s="107" t="s">
        <v>12</v>
      </c>
      <c r="C14" s="107"/>
      <c r="D14" s="107"/>
      <c r="E14" s="107"/>
      <c r="F14" s="107"/>
      <c r="G14" s="107"/>
      <c r="H14" s="107"/>
    </row>
    <row r="15" spans="2:11" ht="13.2" x14ac:dyDescent="0.3">
      <c r="B15" s="24" t="s">
        <v>8</v>
      </c>
      <c r="C15" s="103" t="s">
        <v>9</v>
      </c>
      <c r="D15" s="104"/>
      <c r="E15" s="105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9"/>
      <c r="D16" s="70"/>
      <c r="E16" s="71"/>
      <c r="F16" s="17"/>
      <c r="G16" s="18"/>
      <c r="H16" s="19"/>
    </row>
    <row r="17" spans="2:12" ht="14.4" x14ac:dyDescent="0.3">
      <c r="B17" s="17"/>
      <c r="C17" s="69"/>
      <c r="D17" s="70"/>
      <c r="E17" s="71"/>
      <c r="F17" s="17"/>
      <c r="G17" s="18"/>
      <c r="H17" s="19"/>
    </row>
    <row r="18" spans="2:12" ht="14.4" x14ac:dyDescent="0.3">
      <c r="B18" s="17"/>
      <c r="C18" s="69"/>
      <c r="D18" s="70"/>
      <c r="E18" s="71"/>
      <c r="F18" s="17"/>
      <c r="G18" s="18"/>
      <c r="H18" s="19"/>
    </row>
    <row r="19" spans="2:12" x14ac:dyDescent="0.3">
      <c r="B19" s="74" t="s">
        <v>56</v>
      </c>
      <c r="C19" s="74"/>
      <c r="D19" s="74"/>
      <c r="E19" s="74"/>
      <c r="F19" s="74"/>
      <c r="G19" s="74"/>
      <c r="H19" s="74"/>
    </row>
    <row r="20" spans="2:12" ht="16.2" x14ac:dyDescent="0.4">
      <c r="B20" s="75" t="s">
        <v>19</v>
      </c>
      <c r="C20" s="76"/>
      <c r="D20" s="76"/>
      <c r="E20" s="76"/>
      <c r="F20" s="76"/>
      <c r="G20" s="76"/>
      <c r="H20" s="77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78" t="s">
        <v>49</v>
      </c>
      <c r="C26" s="79"/>
      <c r="D26" s="79"/>
      <c r="E26" s="79"/>
      <c r="F26" s="79"/>
      <c r="G26" s="79"/>
      <c r="H26" s="80"/>
      <c r="J26" s="1">
        <v>880</v>
      </c>
      <c r="L26" s="37"/>
    </row>
    <row r="27" spans="2:12" ht="11.4" customHeight="1" thickBot="1" x14ac:dyDescent="0.35">
      <c r="B27" s="57"/>
      <c r="C27" s="72" t="str">
        <f>"Prix par pers (base chambre de 2) : "&amp;Px_Sej&amp;" € "</f>
        <v xml:space="preserve">Prix par pers (base chambre de 2) : 880 € </v>
      </c>
      <c r="D27" s="72"/>
      <c r="E27" s="72"/>
      <c r="F27" s="72"/>
      <c r="G27" s="72"/>
      <c r="H27" s="73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 t="b">
        <v>1</v>
      </c>
    </row>
    <row r="29" spans="2:12" ht="15" customHeight="1" x14ac:dyDescent="0.3">
      <c r="B29" s="40"/>
      <c r="C29" s="41" t="str">
        <f>"Indiquer le nombre d'enfant(s) &lt; à 2 ans       : -"&amp;Red_Enf2_Sej&amp;" € x (*) Nb pers"</f>
        <v>Indiquer le nombre d'enfant(s) &lt; à 2 ans       : -510 € x (*) Nb pers</v>
      </c>
      <c r="D29" s="22"/>
      <c r="E29" s="42"/>
      <c r="F29" s="43" t="str">
        <f>"Chambre individuelle : +"&amp;Opt_Indiv_Sej&amp;" €  x (*)"</f>
        <v>Chambre individuelle : +215 €  x (*)</v>
      </c>
      <c r="G29" s="22"/>
      <c r="H29" s="53"/>
      <c r="I29" s="1">
        <v>510</v>
      </c>
      <c r="J29" s="1">
        <v>215</v>
      </c>
    </row>
    <row r="30" spans="2:12" ht="15" customHeight="1" x14ac:dyDescent="0.3">
      <c r="B30" s="44"/>
      <c r="C30" s="41" t="str">
        <f>"Indiquer le nombre d'enfant(s) de 2 à 6 ans   : -"&amp;Red_Enf6_Sej&amp;" € x (*) Nb pers"</f>
        <v>Indiquer le nombre d'enfant(s) de 2 à 6 ans   : -255 € x (*) Nb pers</v>
      </c>
      <c r="D30" s="22"/>
      <c r="E30" s="42"/>
      <c r="F30" s="45" t="s">
        <v>26</v>
      </c>
      <c r="G30" s="22"/>
      <c r="H30" s="46"/>
      <c r="I30" s="1">
        <v>255</v>
      </c>
    </row>
    <row r="31" spans="2:12" ht="15" customHeight="1" x14ac:dyDescent="0.3">
      <c r="B31" s="44"/>
      <c r="C31" s="41" t="str">
        <f>"Indiquer le nombre d'enfant(s) de 6 à 12 ans  : -"&amp;Red_Enf12_Sej&amp;" € x (*) Nb pers"</f>
        <v>Indiquer le nombre d'enfant(s) de 6 à 12 ans  : -187 €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187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 cm="1">
        <f t="array" ref="F33">IF(Opt_Park_Sej=0,"Parking à réserver sur place (env 80 €)(*)","Parking                          : +"&amp;Opt_Park_Sej1&amp;" €")</f>
        <v>Parking à réserver sur place (env 80 €)(*)</v>
      </c>
      <c r="G33" s="22"/>
      <c r="H33" s="47"/>
      <c r="J33" s="48">
        <v>0</v>
      </c>
      <c r="K33" s="49"/>
    </row>
    <row r="34" spans="2:11" ht="15" customHeight="1" thickBot="1" x14ac:dyDescent="0.35">
      <c r="B34" s="50"/>
      <c r="C34" s="9"/>
      <c r="D34" s="13" t="s">
        <v>50</v>
      </c>
      <c r="E34" s="16">
        <f>(B29*Red_Enf2_Sej)+(B30*Red_Enf6_Sej)+(B31*Red_Enf12_Sej)</f>
        <v>0</v>
      </c>
      <c r="F34" s="12"/>
      <c r="G34" s="13" t="s">
        <v>51</v>
      </c>
      <c r="H34" s="16">
        <f>(H29*Opt_Indiv_Sej)+(H31*Opt_Ass_Sej)+(H33*Opt_Park_Sej)</f>
        <v>0</v>
      </c>
    </row>
    <row r="35" spans="2:11" ht="15" customHeight="1" thickBot="1" x14ac:dyDescent="0.35">
      <c r="B35" s="61" t="s">
        <v>45</v>
      </c>
      <c r="C35" s="62"/>
      <c r="D35" s="62"/>
      <c r="E35" s="62"/>
      <c r="F35" s="51"/>
      <c r="G35" s="25" t="s">
        <v>52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63" t="s">
        <v>27</v>
      </c>
      <c r="C36" s="64"/>
      <c r="D36" s="64"/>
      <c r="E36" s="65"/>
      <c r="F36" s="66"/>
      <c r="G36" s="67"/>
      <c r="H36" s="68"/>
    </row>
    <row r="37" spans="2:11" ht="10.8" customHeight="1" x14ac:dyDescent="0.3">
      <c r="B37" s="52" t="s">
        <v>57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 xml:space="preserve"> (*) Parking non réservable sur ce séjour (à traiter sur place éventuellement). Sur-classement matériel éventuel à traiter sur place.</v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53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54</v>
      </c>
      <c r="C46" s="27"/>
    </row>
    <row r="47" spans="2:11" s="33" customFormat="1" ht="17.55" customHeight="1" x14ac:dyDescent="0.4">
      <c r="B47" s="15"/>
      <c r="C47" s="27"/>
      <c r="D47" s="59" t="s">
        <v>58</v>
      </c>
    </row>
    <row r="48" spans="2:11" s="33" customFormat="1" ht="17.55" customHeight="1" x14ac:dyDescent="0.4">
      <c r="B48" s="15"/>
      <c r="C48" s="27"/>
      <c r="D48" s="59" t="s">
        <v>38</v>
      </c>
    </row>
    <row r="49" spans="2:7" s="33" customFormat="1" ht="17.55" customHeight="1" x14ac:dyDescent="0.4">
      <c r="B49" s="15"/>
      <c r="C49" s="27"/>
      <c r="D49" s="59" t="s">
        <v>59</v>
      </c>
    </row>
    <row r="50" spans="2:7" s="33" customFormat="1" ht="17.55" customHeight="1" x14ac:dyDescent="0.4">
      <c r="B50" s="15"/>
      <c r="C50" s="27"/>
      <c r="D50" s="59" t="s">
        <v>60</v>
      </c>
    </row>
    <row r="51" spans="2:7" s="33" customFormat="1" ht="17.55" customHeight="1" x14ac:dyDescent="0.3">
      <c r="B51" s="35" t="s">
        <v>40</v>
      </c>
      <c r="C51" s="27"/>
      <c r="D51" s="113" t="s">
        <v>61</v>
      </c>
      <c r="G51" s="114" t="s">
        <v>62</v>
      </c>
    </row>
    <row r="52" spans="2:7" s="33" customFormat="1" ht="17.55" customHeight="1" x14ac:dyDescent="0.3">
      <c r="B52" s="36" t="s">
        <v>46</v>
      </c>
      <c r="D52" s="34"/>
      <c r="E52" s="60" t="s">
        <v>23</v>
      </c>
    </row>
    <row r="53" spans="2:7" s="33" customFormat="1" ht="17.55" customHeight="1" x14ac:dyDescent="0.3">
      <c r="B53" s="36" t="s">
        <v>47</v>
      </c>
      <c r="D53" s="34"/>
    </row>
    <row r="54" spans="2:7" s="33" customFormat="1" ht="17.55" customHeight="1" x14ac:dyDescent="0.3">
      <c r="B54" s="36" t="s">
        <v>48</v>
      </c>
      <c r="D54" s="34"/>
    </row>
  </sheetData>
  <sheetProtection sheet="1"/>
  <mergeCells count="26"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  <mergeCell ref="B1:H1"/>
    <mergeCell ref="B2:H2"/>
    <mergeCell ref="B3:H3"/>
    <mergeCell ref="B4:H4"/>
    <mergeCell ref="B6:H6"/>
    <mergeCell ref="B35:E35"/>
    <mergeCell ref="B36:E36"/>
    <mergeCell ref="F36:H36"/>
    <mergeCell ref="C18:E18"/>
    <mergeCell ref="C27:H27"/>
    <mergeCell ref="B19:H19"/>
    <mergeCell ref="B20:H20"/>
    <mergeCell ref="B26:H2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</hyperlinks>
  <printOptions horizontalCentered="1" verticalCentered="1"/>
  <pageMargins left="0" right="0" top="0" bottom="0" header="0" footer="0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5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6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2026-10-12T12:43:36Z</cp:lastPrinted>
  <dcterms:created xsi:type="dcterms:W3CDTF">2024-07-11T12:31:02Z</dcterms:created>
  <dcterms:modified xsi:type="dcterms:W3CDTF">2026-10-12T12:48:28Z</dcterms:modified>
</cp:coreProperties>
</file>